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<sst xmlns="http://schemas.openxmlformats.org/spreadsheetml/2006/main" count="215" uniqueCount="72">
  <si>
    <t>Smith</t>
  </si>
  <si>
    <t>Gano</t>
  </si>
  <si>
    <t>https://turnitin.com/static/training/index.php</t>
  </si>
  <si>
    <t>http://online.sagepub.com/site/sphelp/?returnurl=http%3A%2F%2Fonline.sagepub.com%2F&amp;is-sage-open=&amp;fromsite=SAGE%20Journals%20Online&amp;fromid=pageid-home&amp;fromres=</t>
  </si>
  <si>
    <t>http://www.youtube.com/user/LexisNexisAcademic</t>
  </si>
  <si>
    <t>Hyland</t>
  </si>
  <si>
    <t>http://www.ciaonet.org/tutorial/</t>
  </si>
  <si>
    <t>Cendoma</t>
  </si>
  <si>
    <t>http://youtu.be/XXKJTeYId5I</t>
  </si>
  <si>
    <t>http://resources.tandfonline.com.ezproxy1.apus.edu/tutorials/</t>
  </si>
  <si>
    <t>http://www.sbrnet.com/SBRnetTutorial.pdf</t>
  </si>
  <si>
    <t>http://www.refworks.com/tutorial/</t>
  </si>
  <si>
    <t>APUS Advanced Video Status/URL</t>
  </si>
  <si>
    <t>Fingerman</t>
  </si>
  <si>
    <t>Gilroy</t>
  </si>
  <si>
    <t>http://www.tutor.com/how-it-works</t>
  </si>
  <si>
    <t>http://support.ebsco.com/help/index.php?help_id=2982</t>
  </si>
  <si>
    <t>http://www.fold3.com/help/</t>
  </si>
  <si>
    <t xml:space="preserve"> </t>
  </si>
  <si>
    <t>Adams</t>
  </si>
  <si>
    <t>http://youtu.be/kXMrCzeW0mE</t>
  </si>
  <si>
    <t>Librarian</t>
  </si>
  <si>
    <t>http://apus.aquabrowser.com.ezproxy1.apus.edu/help.aspx?bookmark=main&amp;inlibrary=true&amp;noext=false&amp;debug=&amp;lastquery=&amp;lvq=&amp;lsi=&amp;uilang=en&amp;searchmode=assoc&amp;hardsort=&amp;skin=apus&amp;rctx=&amp;c_over=1&amp;curpage=1&amp;concept=&amp;branch=&amp;ref=&amp;i_fk=&amp;mxdk=-1&amp;i_360i=YW6VQ3KB9D&amp;i_360ez=true&amp;i_360c=0&amp;q=&amp;si=</t>
  </si>
  <si>
    <t>http://www.youtube.com/watch?v=D0-Yd0Qk3J0&amp;feature=related</t>
  </si>
  <si>
    <t>Google Scholar</t>
  </si>
  <si>
    <t>Abdelwahid</t>
  </si>
  <si>
    <t>Notes</t>
  </si>
  <si>
    <t>http://worldatwar2.abc-clio.com.ezproxy1.apus.edu/Help</t>
  </si>
  <si>
    <t>Example from TCU:  http://www.youtube.com/watch?v=Pi7WSZZnPV4</t>
  </si>
  <si>
    <t>http://psi.praeger.com.ezproxy2.apus.edu/help.aspx#home</t>
  </si>
  <si>
    <t>Grow</t>
  </si>
  <si>
    <t>http://apus-agent.auto-graphics.com.ezproxy1.apus.edu/agent/Helps/start2.asp?systype=AG</t>
  </si>
  <si>
    <t>http://www.pdcnet.org.ezproxy1.apus.edu/pages/About/faqs.htm</t>
  </si>
  <si>
    <t>Coulter</t>
  </si>
  <si>
    <t>http://www.youtube.com/user/PsycINFO</t>
  </si>
  <si>
    <t>http://www.youtube.com/user/ebscopublishing#p/u/37/ZDQ21xo2wjk</t>
  </si>
  <si>
    <t>Database</t>
  </si>
  <si>
    <t>http://client.janes.com.ezproxy2.apus.edu/docs/clientservices/cs_training.html</t>
  </si>
  <si>
    <t>http://about.jstor.org/support-training/help/tutorials</t>
  </si>
  <si>
    <t>http://www.faulkner.com.ezproxy2.apus.edu/querynew.htm</t>
  </si>
  <si>
    <t>Harell</t>
  </si>
  <si>
    <t>http://www.youtube.com/view_play_list?p=943D4F9759615B70</t>
  </si>
  <si>
    <t>http://youtu.be/M48IopABcMQ</t>
  </si>
  <si>
    <t>http://www.columbiagrangers.org/static/help</t>
  </si>
  <si>
    <t>http://youtu.be/OzINvzEBczU</t>
  </si>
  <si>
    <t>http://youtu.be/hMdNkniUmBc</t>
  </si>
  <si>
    <t>Moyer</t>
  </si>
  <si>
    <t>Video Tutorial Production</t>
  </si>
  <si>
    <t>http://ahiv.alexanderstreet.com/help</t>
  </si>
  <si>
    <t>Nowicke</t>
  </si>
  <si>
    <t>APUS Intro Video Status/URL</t>
  </si>
  <si>
    <t>http://image.loislaw.com.ezproxy2.apus.edu/prosite/flash/gettingstarted/</t>
  </si>
  <si>
    <t>http://www.proquest.com/en-US/support/training/tutorials.shtml</t>
  </si>
  <si>
    <t>Priority</t>
  </si>
  <si>
    <t>http://trainingdesk.elsevier.com/videos/14?tid=</t>
  </si>
  <si>
    <t xml:space="preserve">http://www.youtube.com/watch?v=Nb4EKtQg-XQ </t>
  </si>
  <si>
    <t>Cranston</t>
  </si>
  <si>
    <t>http://help.sciencedirect.com/flare/Content/tutorials/sd_menu.html</t>
  </si>
  <si>
    <t>Vendor Help URL</t>
  </si>
  <si>
    <t>Non-APUS Video</t>
  </si>
  <si>
    <t>http://scholar.google.com/intl/en-us/scholar/help.html</t>
  </si>
  <si>
    <t xml:space="preserve">http://www.youtube.com/watch?v=Pr2j8a-7kyI </t>
  </si>
  <si>
    <t xml:space="preserve">http://www.youtube.com/watch?v=NkQ-PUc1i3Y </t>
  </si>
  <si>
    <t xml:space="preserve">http://www.youtube.com/watch?v=pCF0KRjWVAM </t>
  </si>
  <si>
    <t xml:space="preserve">http://client.janes.com.ezproxy2.apus.edu/docs/clientservices/demos/intel_cent_market_demo.htm   </t>
  </si>
  <si>
    <t xml:space="preserve">http://www.sbrnet.com.ezproxy2.apus.edu/tutorial.asp </t>
  </si>
  <si>
    <t>Prototype</t>
  </si>
  <si>
    <t>Y</t>
  </si>
  <si>
    <t>N</t>
  </si>
  <si>
    <t>Stevens</t>
  </si>
  <si>
    <t>LibAnswers/Ask A Librarian</t>
  </si>
  <si>
    <t>http://apus.libanswers.com/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</si>
</sst>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48">
    <font>
      <sz val="10"/>
      <name val="Arial"/>
      <family val="2"/>
    </font>
    <font>
      <b/>
      <sz val="15"/>
      <color indexed="9"/>
      <name val="Arial"/>
      <family val="2"/>
    </font>
    <font>
      <sz val="11"/>
      <color indexed="8"/>
      <name val="Arial"/>
      <family val="2"/>
    </font>
    <font>
      <u val="single"/>
      <sz val="11"/>
      <color indexed="3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9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name val="Calibri"/>
      <family val="2"/>
    </font>
    <font>
      <sz val="10"/>
      <color indexed="9"/>
      <name val="Arial"/>
      <family val="2"/>
    </font>
    <font>
      <u val="single"/>
      <sz val="10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3"/>
      <name val="Arial"/>
      <family val="2"/>
    </font>
    <font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35" fillId="0" borderId="3" xfId="49" applyNumberFormat="1" applyFill="1" applyAlignment="1">
      <alignment wrapText="1"/>
    </xf>
    <xf numFmtId="0" fontId="46" fillId="0" borderId="3" xfId="49" applyNumberFormat="1" applyFont="1" applyFill="1" applyAlignment="1">
      <alignment/>
    </xf>
    <xf numFmtId="0" fontId="0" fillId="0" borderId="0" xfId="0" applyFont="1" applyAlignment="1">
      <alignment vertical="center"/>
    </xf>
    <xf numFmtId="164" fontId="4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5" fillId="0" borderId="3" xfId="49" applyAlignment="1">
      <alignment vertical="center"/>
    </xf>
    <xf numFmtId="0" fontId="0" fillId="0" borderId="0" xfId="0" applyAlignment="1">
      <alignment wrapText="1"/>
    </xf>
    <xf numFmtId="0" fontId="47" fillId="0" borderId="0" xfId="0" applyNumberFormat="1" applyFont="1" applyFill="1" applyAlignment="1">
      <alignment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0" fillId="1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13" borderId="0" xfId="0" applyFont="1" applyFill="1" applyAlignment="1">
      <alignment vertical="center"/>
    </xf>
    <xf numFmtId="0" fontId="38" fillId="0" borderId="0" xfId="53" applyFont="1" applyAlignment="1" applyProtection="1">
      <alignment vertical="center"/>
      <protection/>
    </xf>
    <xf numFmtId="0" fontId="4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vertical="center"/>
    </xf>
    <xf numFmtId="0" fontId="26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26" fillId="0" borderId="0" xfId="0" applyNumberFormat="1" applyFont="1" applyFill="1" applyAlignment="1">
      <alignment/>
    </xf>
    <xf numFmtId="0" fontId="47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F497D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3:I45" totalsRowShown="0">
  <autoFilter ref="A3:I45"/>
  <tableColumns count="9">
    <tableColumn id="1" name="Database"/>
    <tableColumn id="6" name="Librarian"/>
    <tableColumn id="7" name="Priority"/>
    <tableColumn id="9" name="Prototype"/>
    <tableColumn id="2" name="Vendor Help URL"/>
    <tableColumn id="3" name="Non-APUS Video"/>
    <tableColumn id="4" name="APUS Intro Video Status/URL"/>
    <tableColumn id="5" name="APUS Advanced Video Status/URL"/>
    <tableColumn id="8" name="Notes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4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" sqref="C4"/>
    </sheetView>
  </sheetViews>
  <sheetFormatPr defaultColWidth="9.140625" defaultRowHeight="15" customHeight="1"/>
  <cols>
    <col min="1" max="1" width="81.140625" style="1" customWidth="1"/>
    <col min="2" max="2" width="12.28125" style="1" bestFit="1" customWidth="1"/>
    <col min="3" max="3" width="10.57421875" style="1" bestFit="1" customWidth="1"/>
    <col min="4" max="4" width="12.00390625" style="1" bestFit="1" customWidth="1"/>
    <col min="5" max="5" width="20.28125" style="1" customWidth="1"/>
    <col min="6" max="6" width="23.8515625" style="1" customWidth="1"/>
    <col min="7" max="7" width="22.421875" style="1" customWidth="1"/>
    <col min="8" max="8" width="23.00390625" style="1" customWidth="1"/>
    <col min="9" max="9" width="20.8515625" style="1" bestFit="1" customWidth="1"/>
    <col min="10" max="10" width="9.140625" style="8" customWidth="1"/>
    <col min="11" max="11" width="30.28125" style="16" customWidth="1"/>
    <col min="12" max="12" width="35.421875" style="16" customWidth="1"/>
    <col min="13" max="13" width="25.8515625" style="16" customWidth="1"/>
    <col min="14" max="116" width="9.140625" style="16" customWidth="1"/>
    <col min="117" max="16384" width="9.140625" style="1" customWidth="1"/>
  </cols>
  <sheetData>
    <row r="1" spans="1:116" s="4" customFormat="1" ht="20.25" thickBot="1">
      <c r="A1" s="3" t="s">
        <v>47</v>
      </c>
      <c r="B1" s="3"/>
      <c r="C1" s="3"/>
      <c r="D1" s="11"/>
      <c r="E1" s="3"/>
      <c r="F1" s="3"/>
      <c r="G1" s="3"/>
      <c r="H1" s="3"/>
      <c r="I1" s="2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</row>
    <row r="2" spans="1:116" s="4" customFormat="1" ht="15" customHeight="1" thickTop="1">
      <c r="A2" s="5">
        <v>40797</v>
      </c>
      <c r="B2" s="6"/>
      <c r="C2" s="6"/>
      <c r="E2" s="7"/>
      <c r="F2" s="7"/>
      <c r="G2" s="6"/>
      <c r="H2" s="6"/>
      <c r="I2" s="6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</row>
    <row r="3" spans="1:116" s="10" customFormat="1" ht="30" customHeight="1">
      <c r="A3" s="9" t="s">
        <v>36</v>
      </c>
      <c r="B3" s="9" t="s">
        <v>21</v>
      </c>
      <c r="C3" s="9" t="s">
        <v>53</v>
      </c>
      <c r="D3" s="13" t="s">
        <v>66</v>
      </c>
      <c r="E3" s="9" t="s">
        <v>58</v>
      </c>
      <c r="F3" s="9" t="s">
        <v>59</v>
      </c>
      <c r="G3" s="9" t="s">
        <v>50</v>
      </c>
      <c r="H3" s="9" t="s">
        <v>12</v>
      </c>
      <c r="I3" s="12" t="s">
        <v>26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</row>
    <row r="4" spans="1:116" s="17" customFormat="1" ht="15" customHeight="1">
      <c r="A4" s="20" t="str">
        <f>HYPERLINK("http://ezproxy.apus.edu/login?url=http://search.proquest.com/?accountid=8289","PROQUEST SUITE: Military Collection")</f>
        <v>PROQUEST SUITE: Military Collection</v>
      </c>
      <c r="B4" s="20" t="s">
        <v>19</v>
      </c>
      <c r="C4" s="20">
        <v>1</v>
      </c>
      <c r="D4" s="21" t="s">
        <v>68</v>
      </c>
      <c r="E4" s="20" t="s">
        <v>52</v>
      </c>
      <c r="F4" s="20" t="s">
        <v>18</v>
      </c>
      <c r="G4" s="20" t="s">
        <v>18</v>
      </c>
      <c r="H4" s="20"/>
      <c r="I4" s="20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</row>
    <row r="5" spans="1:116" s="20" customFormat="1" ht="15" customHeight="1">
      <c r="A5" s="18" t="str">
        <f>HYPERLINK("http://ezproxy.apus.edu/login?url=http://search.proquest.com/?accountid=8289","PROQUEST SUITE: PsycARTICLES")</f>
        <v>PROQUEST SUITE: PsycARTICLES</v>
      </c>
      <c r="B5" s="18" t="s">
        <v>7</v>
      </c>
      <c r="C5" s="18">
        <v>1</v>
      </c>
      <c r="D5" s="21" t="s">
        <v>68</v>
      </c>
      <c r="E5" s="20" t="s">
        <v>52</v>
      </c>
      <c r="F5" s="20" t="s">
        <v>18</v>
      </c>
      <c r="G5" s="20" t="s">
        <v>18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</row>
    <row r="6" spans="1:116" s="20" customFormat="1" ht="15" customHeight="1">
      <c r="A6" s="20" t="str">
        <f>HYPERLINK("http://ezproxy.apus.edu/login?url=http://search.proquest.com/?accountid=8289","PROQUEST SUITE: PsycCRITIQUES")</f>
        <v>PROQUEST SUITE: PsycCRITIQUES</v>
      </c>
      <c r="B6" s="20" t="s">
        <v>7</v>
      </c>
      <c r="C6" s="20">
        <v>1</v>
      </c>
      <c r="D6" s="21" t="s">
        <v>68</v>
      </c>
      <c r="E6" s="20" t="s">
        <v>52</v>
      </c>
      <c r="F6" s="20" t="s">
        <v>18</v>
      </c>
      <c r="G6" s="20" t="s">
        <v>18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</row>
    <row r="7" spans="1:116" s="20" customFormat="1" ht="15" customHeight="1">
      <c r="A7" s="18" t="str">
        <f>HYPERLINK("http://ezproxy.apus.edu/login?url=http://search.proquest.com","PROQUEST SUITE: PsycINFO")</f>
        <v>PROQUEST SUITE: PsycINFO</v>
      </c>
      <c r="B7" s="18" t="s">
        <v>7</v>
      </c>
      <c r="C7" s="18">
        <v>1</v>
      </c>
      <c r="D7" s="21" t="s">
        <v>68</v>
      </c>
      <c r="E7" s="18" t="s">
        <v>52</v>
      </c>
      <c r="F7" s="18" t="s">
        <v>34</v>
      </c>
      <c r="G7" s="18" t="s">
        <v>18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</row>
    <row r="8" spans="1:116" s="20" customFormat="1" ht="15" customHeight="1">
      <c r="A8" s="17" t="str">
        <f>HYPERLINK("http://ezproxy.apus.edu/login?url=http://search.ebscohost.com/login.aspx?authtype=ip,uid&amp;profile=ehost&amp;defaultdb=aph","EBSCO SUITE: Academic Search Premier")</f>
        <v>EBSCO SUITE: Academic Search Premier</v>
      </c>
      <c r="B8" s="17" t="s">
        <v>33</v>
      </c>
      <c r="C8" s="17">
        <v>1</v>
      </c>
      <c r="D8" s="22" t="s">
        <v>67</v>
      </c>
      <c r="E8" s="17" t="s">
        <v>16</v>
      </c>
      <c r="F8" s="17" t="s">
        <v>35</v>
      </c>
      <c r="G8" s="17" t="s">
        <v>18</v>
      </c>
      <c r="H8" s="17"/>
      <c r="I8" s="17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</row>
    <row r="9" spans="1:116" s="20" customFormat="1" ht="15" customHeight="1">
      <c r="A9" s="20" t="str">
        <f>HYPERLINK("http://ezproxy.apus.edu/login?url=http://www.greeninfoonline.com","EBSCO SUITE: GreenFILE")</f>
        <v>EBSCO SUITE: GreenFILE</v>
      </c>
      <c r="B9" s="20" t="s">
        <v>33</v>
      </c>
      <c r="C9" s="20">
        <v>1</v>
      </c>
      <c r="D9" s="21" t="s">
        <v>68</v>
      </c>
      <c r="E9" s="20" t="s">
        <v>16</v>
      </c>
      <c r="F9" s="20" t="s">
        <v>35</v>
      </c>
      <c r="G9" s="20" t="s">
        <v>18</v>
      </c>
      <c r="I9" s="20" t="s">
        <v>28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</row>
    <row r="10" spans="1:116" s="20" customFormat="1" ht="15" customHeight="1">
      <c r="A10" s="20" t="str">
        <f>HYPERLINK("http://ezproxy.apus.edu/login?url=http://search.proquest.com/?accountid=8289","PROQUEST SUITE: Criminal Justice Periodicals Index")</f>
        <v>PROQUEST SUITE: Criminal Justice Periodicals Index</v>
      </c>
      <c r="B10" s="20" t="s">
        <v>56</v>
      </c>
      <c r="C10" s="20">
        <v>1</v>
      </c>
      <c r="D10" s="21" t="s">
        <v>68</v>
      </c>
      <c r="E10" s="20" t="s">
        <v>52</v>
      </c>
      <c r="F10" s="20" t="s">
        <v>18</v>
      </c>
      <c r="G10" s="20" t="s">
        <v>18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</row>
    <row r="11" spans="1:116" s="20" customFormat="1" ht="15" customHeight="1">
      <c r="A11" s="20" t="str">
        <f>HYPERLINK("http://ezproxy.apus.edu/login?url=http://search.ebscohost.com/login.aspx?authtype=ip,uid&amp;profile=ehost","PROQUEST SUITE: ABI/INFORM Global")</f>
        <v>PROQUEST SUITE: ABI/INFORM Global</v>
      </c>
      <c r="B11" s="20" t="s">
        <v>1</v>
      </c>
      <c r="C11" s="20">
        <v>1</v>
      </c>
      <c r="D11" s="21" t="s">
        <v>68</v>
      </c>
      <c r="E11" s="20" t="s">
        <v>52</v>
      </c>
      <c r="F11" s="20" t="s">
        <v>18</v>
      </c>
      <c r="G11" s="20" t="s">
        <v>18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</row>
    <row r="12" spans="1:116" s="20" customFormat="1" ht="15" customHeight="1">
      <c r="A12" s="20" t="str">
        <f>HYPERLINK("http://ezproxy.apus.edu/login?url=http://search.ebscohost.com/login.aspx?authtype=ip,uid&amp;profile=ehost&amp;defaultdb=ehh","EBSCO SUITE: Education Research Complete")</f>
        <v>EBSCO SUITE: Education Research Complete</v>
      </c>
      <c r="B12" s="20" t="s">
        <v>14</v>
      </c>
      <c r="C12" s="20">
        <v>1</v>
      </c>
      <c r="D12" s="21" t="s">
        <v>68</v>
      </c>
      <c r="E12" s="20" t="s">
        <v>16</v>
      </c>
      <c r="F12" s="20" t="s">
        <v>42</v>
      </c>
      <c r="G12" s="20" t="s">
        <v>18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</row>
    <row r="13" spans="1:116" s="20" customFormat="1" ht="12.75">
      <c r="A13" s="20" t="str">
        <f>HYPERLINK("http://ezproxy.apus.edu/login?url=http://search.ebscohost.com/login.aspx?authtype=ip,uid&amp;profile=ehost&amp;defaultdb=bsh","EBSCO SUITE: Business Source Elite")</f>
        <v>EBSCO SUITE: Business Source Elite</v>
      </c>
      <c r="B13" s="20" t="s">
        <v>30</v>
      </c>
      <c r="C13" s="20">
        <v>1</v>
      </c>
      <c r="D13" s="21" t="s">
        <v>68</v>
      </c>
      <c r="E13" s="20" t="s">
        <v>16</v>
      </c>
      <c r="F13" s="20" t="s">
        <v>42</v>
      </c>
      <c r="G13" s="20" t="s">
        <v>18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</row>
    <row r="14" spans="1:116" s="20" customFormat="1" ht="15" customHeight="1">
      <c r="A14" s="20" t="str">
        <f>HYPERLINK("http://ezproxy.apus.edu/login?url=http://search.ebscohost.com/login.aspx?authtype=ip,uid&amp;profile=ehost&amp;defaultdb=bwh","EBSCO SUITE: Regional Business News")</f>
        <v>EBSCO SUITE: Regional Business News</v>
      </c>
      <c r="B14" s="20" t="s">
        <v>30</v>
      </c>
      <c r="C14" s="20">
        <v>1</v>
      </c>
      <c r="D14" s="21" t="s">
        <v>68</v>
      </c>
      <c r="E14" s="20" t="s">
        <v>16</v>
      </c>
      <c r="F14" s="20" t="s">
        <v>42</v>
      </c>
      <c r="G14" s="20" t="s">
        <v>18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</row>
    <row r="15" spans="1:116" s="20" customFormat="1" ht="15" customHeight="1">
      <c r="A15" s="20" t="str">
        <f>HYPERLINK("http://ezproxy.apus.edu/login?url=http://search.ebscohost.com/login.aspx?authtype=ip,uid&amp;profile=ehost&amp;defaultdb=rzh","EBSCO SUITE: CINAHL Plus with Full Text")</f>
        <v>EBSCO SUITE: CINAHL Plus with Full Text</v>
      </c>
      <c r="B15" s="20" t="s">
        <v>40</v>
      </c>
      <c r="C15" s="20">
        <v>1</v>
      </c>
      <c r="D15" s="21" t="s">
        <v>68</v>
      </c>
      <c r="E15" s="20" t="s">
        <v>16</v>
      </c>
      <c r="F15" s="20" t="s">
        <v>8</v>
      </c>
      <c r="G15" s="20" t="s">
        <v>18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</row>
    <row r="16" spans="1:116" s="20" customFormat="1" ht="15" customHeight="1">
      <c r="A16" s="20" t="str">
        <f>HYPERLINK("http://ezproxy.apus.edu/login?url=http://search.ebscohost.com","EBSCO SUITE: International Security &amp; Counter Terrorism Reference Center")</f>
        <v>EBSCO SUITE: International Security &amp; Counter Terrorism Reference Center</v>
      </c>
      <c r="B16" s="20" t="s">
        <v>5</v>
      </c>
      <c r="C16" s="20">
        <v>1</v>
      </c>
      <c r="D16" s="21" t="s">
        <v>68</v>
      </c>
      <c r="E16" s="20" t="s">
        <v>16</v>
      </c>
      <c r="F16" s="20" t="s">
        <v>42</v>
      </c>
      <c r="G16" s="20" t="s">
        <v>18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</row>
    <row r="17" spans="1:9" s="18" customFormat="1" ht="15" customHeight="1">
      <c r="A17" s="20" t="str">
        <f>HYPERLINK("http://ezproxy.apus.edu/login?url=http://search.proquest.com/?accountid=8289","PROQUEST SUITE: Research Library")</f>
        <v>PROQUEST SUITE: Research Library</v>
      </c>
      <c r="B17" s="20" t="s">
        <v>46</v>
      </c>
      <c r="C17" s="20">
        <v>1</v>
      </c>
      <c r="D17" s="21" t="s">
        <v>68</v>
      </c>
      <c r="E17" s="20" t="s">
        <v>52</v>
      </c>
      <c r="F17" s="20" t="s">
        <v>41</v>
      </c>
      <c r="G17" s="20" t="s">
        <v>18</v>
      </c>
      <c r="H17" s="20"/>
      <c r="I17" s="20"/>
    </row>
    <row r="18" spans="1:116" s="20" customFormat="1" ht="15" customHeight="1">
      <c r="A18" s="20" t="str">
        <f>HYPERLINK("http://ezproxy.apus.edu/login?url=http://search.ebscohost.com/login.aspx?authtype=ip,uid&amp;profile=ehost&amp;defaultdb=s3h","EBSCO SUITE: SPORTDiscus with Full Text")</f>
        <v>EBSCO SUITE: SPORTDiscus with Full Text</v>
      </c>
      <c r="B18" s="20" t="s">
        <v>49</v>
      </c>
      <c r="C18" s="20">
        <v>1</v>
      </c>
      <c r="D18" s="21" t="s">
        <v>68</v>
      </c>
      <c r="E18" s="20" t="s">
        <v>16</v>
      </c>
      <c r="F18" s="20" t="s">
        <v>42</v>
      </c>
      <c r="G18" s="20" t="s">
        <v>18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</row>
    <row r="19" spans="1:116" s="20" customFormat="1" ht="15" customHeight="1">
      <c r="A19" s="20" t="str">
        <f>HYPERLINK("http://ezproxy.apus.edu/login?url=http://search.proquest.com","PROQUEST SUITE: Religion")</f>
        <v>PROQUEST SUITE: Religion</v>
      </c>
      <c r="B19" s="20" t="s">
        <v>0</v>
      </c>
      <c r="C19" s="20">
        <v>1</v>
      </c>
      <c r="D19" s="21" t="s">
        <v>68</v>
      </c>
      <c r="E19" s="20" t="s">
        <v>52</v>
      </c>
      <c r="F19" s="20" t="s">
        <v>18</v>
      </c>
      <c r="G19" s="20" t="s">
        <v>18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</row>
    <row r="20" spans="1:116" s="20" customFormat="1" ht="12.75">
      <c r="A20" s="20" t="str">
        <f>HYPERLINK("http://ezproxy.apus.edu/login?url=http://worldatwar2.abc-clio.com","ABC-Clio World at War")</f>
        <v>ABC-Clio World at War</v>
      </c>
      <c r="B20" s="20" t="s">
        <v>25</v>
      </c>
      <c r="C20" s="20">
        <v>2</v>
      </c>
      <c r="D20" s="21" t="s">
        <v>68</v>
      </c>
      <c r="E20" s="20" t="s">
        <v>27</v>
      </c>
      <c r="F20" s="20" t="s">
        <v>61</v>
      </c>
      <c r="G20" s="20" t="s">
        <v>18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</row>
    <row r="21" spans="1:116" s="20" customFormat="1" ht="15" customHeight="1">
      <c r="A21" s="20" t="str">
        <f>HYPERLINK("http://ezproxy.apus.edu/login?url=http://ahiv.alexanderstreet.com","American History in Video")</f>
        <v>American History in Video</v>
      </c>
      <c r="B21" s="20" t="s">
        <v>19</v>
      </c>
      <c r="C21" s="20">
        <v>2</v>
      </c>
      <c r="D21" s="21" t="s">
        <v>68</v>
      </c>
      <c r="E21" s="20" t="s">
        <v>48</v>
      </c>
      <c r="F21" s="20" t="s">
        <v>62</v>
      </c>
      <c r="G21" s="20" t="s">
        <v>18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</row>
    <row r="22" spans="1:9" s="18" customFormat="1" ht="15" customHeight="1">
      <c r="A22" s="17" t="str">
        <f>HYPERLINK("http://ezproxy.apus.edu/login?url=http://apus-agent.auto-graphics.com/agent/login.asp?cid=apus&amp;lid=apus","American Public University System Library Catalog")</f>
        <v>American Public University System Library Catalog</v>
      </c>
      <c r="B22" s="17" t="s">
        <v>7</v>
      </c>
      <c r="C22" s="17">
        <v>2</v>
      </c>
      <c r="D22" s="22" t="s">
        <v>67</v>
      </c>
      <c r="E22" s="17" t="s">
        <v>31</v>
      </c>
      <c r="F22" s="17" t="s">
        <v>18</v>
      </c>
      <c r="G22" s="17" t="s">
        <v>18</v>
      </c>
      <c r="H22" s="17"/>
      <c r="I22" s="17"/>
    </row>
    <row r="23" spans="1:116" s="20" customFormat="1" ht="15" customHeight="1">
      <c r="A23" s="20" t="s">
        <v>70</v>
      </c>
      <c r="B23" s="33" t="s">
        <v>7</v>
      </c>
      <c r="C23" s="25">
        <v>2</v>
      </c>
      <c r="D23" s="26" t="s">
        <v>68</v>
      </c>
      <c r="E23" s="19" t="s">
        <v>71</v>
      </c>
      <c r="F23" s="19"/>
      <c r="G23" s="24"/>
      <c r="H23" s="25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</row>
    <row r="24" spans="1:116" s="20" customFormat="1" ht="15" customHeight="1">
      <c r="A24" s="20" t="str">
        <f>HYPERLINK("http://ezproxy.apus.edu/login?url=http://apus.aquabrowser.com","Aquabrowser")</f>
        <v>Aquabrowser</v>
      </c>
      <c r="B24" s="20" t="s">
        <v>56</v>
      </c>
      <c r="C24" s="20">
        <v>2</v>
      </c>
      <c r="D24" s="21" t="s">
        <v>68</v>
      </c>
      <c r="E24" s="23" t="s">
        <v>22</v>
      </c>
      <c r="F24" s="20" t="s">
        <v>18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</row>
    <row r="25" spans="1:116" s="20" customFormat="1" ht="15" customHeight="1">
      <c r="A25" s="20" t="str">
        <f>HYPERLINK("http://ezproxy.apus.edu/login?url=http://www.jstor.org/search","JSTOR Arts &amp; Sciences II &amp; III Archive Collection")</f>
        <v>JSTOR Arts &amp; Sciences II &amp; III Archive Collection</v>
      </c>
      <c r="B25" s="20" t="s">
        <v>13</v>
      </c>
      <c r="C25" s="20">
        <v>2</v>
      </c>
      <c r="D25" s="21" t="s">
        <v>68</v>
      </c>
      <c r="E25" s="20" t="s">
        <v>38</v>
      </c>
      <c r="F25" s="20" t="s">
        <v>44</v>
      </c>
      <c r="G25" s="20" t="s">
        <v>18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</row>
    <row r="26" spans="1:9" s="18" customFormat="1" ht="15" customHeight="1">
      <c r="A26" s="20" t="str">
        <f>HYPERLINK("http://ezproxy.apus.edu/login?url=http://www.refworks.com/refworks","Reference Works")</f>
        <v>Reference Works</v>
      </c>
      <c r="B26" s="20" t="s">
        <v>13</v>
      </c>
      <c r="C26" s="20">
        <v>2</v>
      </c>
      <c r="D26" s="21" t="s">
        <v>68</v>
      </c>
      <c r="E26" s="20" t="s">
        <v>11</v>
      </c>
      <c r="F26" s="20" t="s">
        <v>18</v>
      </c>
      <c r="G26" s="20" t="s">
        <v>18</v>
      </c>
      <c r="H26" s="20"/>
      <c r="I26" s="20"/>
    </row>
    <row r="27" spans="1:116" s="20" customFormat="1" ht="15" customHeight="1">
      <c r="A27" s="20" t="str">
        <f>HYPERLINK("http://ezproxy.apus.edu/login?url=http://www.lexisnexis.com/hottopics/lnacademic","LexisNexis Academic")</f>
        <v>LexisNexis Academic</v>
      </c>
      <c r="B27" s="20" t="s">
        <v>14</v>
      </c>
      <c r="C27" s="20">
        <v>2</v>
      </c>
      <c r="D27" s="21" t="s">
        <v>68</v>
      </c>
      <c r="E27" s="20" t="s">
        <v>4</v>
      </c>
      <c r="F27" s="20" t="s">
        <v>45</v>
      </c>
      <c r="G27" s="20" t="s">
        <v>18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</row>
    <row r="28" spans="1:116" s="20" customFormat="1" ht="15" customHeight="1">
      <c r="A28" s="20" t="str">
        <f>HYPERLINK("http://www.turnit.com/","Turnitin")</f>
        <v>Turnitin</v>
      </c>
      <c r="B28" s="20" t="s">
        <v>40</v>
      </c>
      <c r="C28" s="20">
        <v>2</v>
      </c>
      <c r="D28" s="21" t="s">
        <v>68</v>
      </c>
      <c r="E28" s="20" t="s">
        <v>2</v>
      </c>
      <c r="F28" s="20" t="s">
        <v>18</v>
      </c>
      <c r="G28" s="20" t="s">
        <v>18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</row>
    <row r="29" spans="1:116" s="20" customFormat="1" ht="15" customHeight="1">
      <c r="A29" s="20" t="str">
        <f>HYPERLINK("http://ezproxy.apus.edu/login?url=http://www.ciaonet.org/","Columbia International Affairs Online Journals")</f>
        <v>Columbia International Affairs Online Journals</v>
      </c>
      <c r="B29" s="20" t="s">
        <v>5</v>
      </c>
      <c r="C29" s="20">
        <v>2</v>
      </c>
      <c r="D29" s="21" t="s">
        <v>68</v>
      </c>
      <c r="E29" s="20" t="s">
        <v>6</v>
      </c>
      <c r="F29" s="20" t="s">
        <v>18</v>
      </c>
      <c r="G29" s="20" t="s">
        <v>18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</row>
    <row r="30" spans="1:116" s="20" customFormat="1" ht="15" customHeight="1">
      <c r="A30" s="20" t="str">
        <f>HYPERLINK("http://ezproxy.apus.edu/login?url=http://psi.praeger.com/","Praeger Security International ")</f>
        <v>Praeger Security International </v>
      </c>
      <c r="B30" s="20" t="s">
        <v>46</v>
      </c>
      <c r="C30" s="20">
        <v>2</v>
      </c>
      <c r="D30" s="21" t="s">
        <v>68</v>
      </c>
      <c r="E30" s="20" t="s">
        <v>29</v>
      </c>
      <c r="F30" s="20" t="s">
        <v>18</v>
      </c>
      <c r="G30" s="20" t="s">
        <v>18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</row>
    <row r="31" spans="1:116" s="20" customFormat="1" ht="15" customHeight="1">
      <c r="A31" s="20" t="str">
        <f>HYPERLINK("http://ezproxy.apus.edu/login?url=http://search.ebscohost.com/login.aspx?authtype=ip,uid&amp;profile=footnoteep","Footnote.com")</f>
        <v>Footnote.com</v>
      </c>
      <c r="B31" s="20" t="s">
        <v>69</v>
      </c>
      <c r="C31" s="20">
        <v>2</v>
      </c>
      <c r="D31" s="21" t="s">
        <v>68</v>
      </c>
      <c r="E31" s="20" t="s">
        <v>17</v>
      </c>
      <c r="F31" s="20" t="s">
        <v>63</v>
      </c>
      <c r="G31" s="20" t="s">
        <v>18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</row>
    <row r="32" spans="1:116" s="20" customFormat="1" ht="15" customHeight="1">
      <c r="A32" s="18" t="s">
        <v>24</v>
      </c>
      <c r="B32" s="18" t="s">
        <v>69</v>
      </c>
      <c r="C32" s="18">
        <v>2</v>
      </c>
      <c r="D32" s="21" t="s">
        <v>67</v>
      </c>
      <c r="E32" s="18" t="s">
        <v>60</v>
      </c>
      <c r="F32" s="18" t="s">
        <v>18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</row>
    <row r="33" spans="1:116" s="20" customFormat="1" ht="15" customHeight="1">
      <c r="A33" s="20" t="str">
        <f>HYPERLINK("http://ezproxy.apus.edu/login?url=http://www.tandfonline.com/","Taylor &amp; Francis Strategic, Defence &amp; Security Studies Collection")</f>
        <v>Taylor &amp; Francis Strategic, Defence &amp; Security Studies Collection</v>
      </c>
      <c r="B33" s="20" t="s">
        <v>25</v>
      </c>
      <c r="C33" s="20">
        <v>3</v>
      </c>
      <c r="D33" s="21" t="s">
        <v>68</v>
      </c>
      <c r="E33" s="20" t="s">
        <v>9</v>
      </c>
      <c r="F33" s="20" t="s">
        <v>18</v>
      </c>
      <c r="G33" s="20" t="s">
        <v>18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</row>
    <row r="34" spans="1:116" s="20" customFormat="1" ht="15" customHeight="1">
      <c r="A34" s="20" t="str">
        <f>HYPERLINK("http://ezproxy.apus.edu/login?url=http://www2.janes.com/public/login.html","Jane's Military Magazines")</f>
        <v>Jane's Military Magazines</v>
      </c>
      <c r="B34" s="20" t="s">
        <v>19</v>
      </c>
      <c r="C34" s="20">
        <v>3</v>
      </c>
      <c r="D34" s="21" t="s">
        <v>68</v>
      </c>
      <c r="E34" s="20" t="s">
        <v>37</v>
      </c>
      <c r="F34" s="20" t="s">
        <v>64</v>
      </c>
      <c r="G34" s="20" t="s">
        <v>18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</row>
    <row r="35" spans="1:116" s="20" customFormat="1" ht="15" customHeight="1">
      <c r="A35" s="18" t="str">
        <f>HYPERLINK("http://ezproxy.apus.edu/login?url=http://www.sciencedirect.com/","ScienceDirect Health &amp; Life Sciences College Edition")</f>
        <v>ScienceDirect Health &amp; Life Sciences College Edition</v>
      </c>
      <c r="B35" s="18" t="s">
        <v>33</v>
      </c>
      <c r="C35" s="18">
        <v>3</v>
      </c>
      <c r="D35" s="21" t="s">
        <v>68</v>
      </c>
      <c r="E35" s="18" t="s">
        <v>57</v>
      </c>
      <c r="F35" s="18" t="s">
        <v>54</v>
      </c>
      <c r="G35" s="18" t="s">
        <v>18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</row>
    <row r="36" spans="1:116" s="20" customFormat="1" ht="15" customHeight="1">
      <c r="A36" s="20" t="str">
        <f>HYPERLINK("http://ezproxy.apus.edu/login?url=http://online.sagepub.com/","SAGE Criminology Full-Text Collection")</f>
        <v>SAGE Criminology Full-Text Collection</v>
      </c>
      <c r="B36" s="20" t="s">
        <v>56</v>
      </c>
      <c r="C36" s="20">
        <v>3</v>
      </c>
      <c r="D36" s="21" t="s">
        <v>68</v>
      </c>
      <c r="E36" s="20" t="s">
        <v>3</v>
      </c>
      <c r="F36" s="20" t="s">
        <v>18</v>
      </c>
      <c r="G36" s="20" t="s">
        <v>18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</row>
    <row r="37" spans="1:116" s="20" customFormat="1" ht="15" customHeight="1">
      <c r="A37" s="20" t="str">
        <f>HYPERLINK("http://ezproxy.apus.edu/login?url=http://www.faulkner.com/products/securitymgt/","Security Management Practices Databases")</f>
        <v>Security Management Practices Databases</v>
      </c>
      <c r="B37" s="20" t="s">
        <v>56</v>
      </c>
      <c r="C37" s="20">
        <v>3</v>
      </c>
      <c r="D37" s="21" t="s">
        <v>68</v>
      </c>
      <c r="E37" s="20" t="s">
        <v>39</v>
      </c>
      <c r="F37" s="20" t="s">
        <v>18</v>
      </c>
      <c r="G37" s="20" t="s">
        <v>18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</row>
    <row r="38" spans="1:116" s="20" customFormat="1" ht="15" customHeight="1">
      <c r="A38" s="17" t="str">
        <f>HYPERLINK("http://www.tutor.com/","Tutor.com")</f>
        <v>Tutor.com</v>
      </c>
      <c r="B38" s="17" t="s">
        <v>1</v>
      </c>
      <c r="C38" s="17">
        <v>3</v>
      </c>
      <c r="D38" s="22" t="s">
        <v>67</v>
      </c>
      <c r="E38" s="17" t="s">
        <v>15</v>
      </c>
      <c r="F38" s="17" t="s">
        <v>55</v>
      </c>
      <c r="G38" s="17" t="s">
        <v>18</v>
      </c>
      <c r="H38" s="17"/>
      <c r="I38" s="17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</row>
    <row r="39" spans="1:116" s="20" customFormat="1" ht="15" customHeight="1">
      <c r="A39" s="20" t="str">
        <f>HYPERLINK("http://www.loislaw.com.ezproxy2.apus.edu/pns/index.htp?content=/pns/start.htp","LoisLaw")</f>
        <v>LoisLaw</v>
      </c>
      <c r="B39" s="20" t="s">
        <v>30</v>
      </c>
      <c r="C39" s="20">
        <v>3</v>
      </c>
      <c r="D39" s="21" t="s">
        <v>68</v>
      </c>
      <c r="E39" s="20" t="s">
        <v>51</v>
      </c>
      <c r="F39" s="20" t="s">
        <v>23</v>
      </c>
      <c r="G39" s="20" t="s">
        <v>18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</row>
    <row r="40" spans="1:9" s="18" customFormat="1" ht="15" customHeight="1">
      <c r="A40" s="20" t="str">
        <f>HYPERLINK("http://ezproxy.apus.edu/login?url=http://www.faulkner.com/products/faccts/","Faulkner's Advisory on Computer &amp; Communications Technologies")</f>
        <v>Faulkner's Advisory on Computer &amp; Communications Technologies</v>
      </c>
      <c r="B40" s="20" t="s">
        <v>40</v>
      </c>
      <c r="C40" s="20">
        <v>3</v>
      </c>
      <c r="D40" s="21" t="s">
        <v>68</v>
      </c>
      <c r="E40" s="20" t="s">
        <v>39</v>
      </c>
      <c r="F40" s="20" t="s">
        <v>18</v>
      </c>
      <c r="G40" s="20" t="s">
        <v>18</v>
      </c>
      <c r="H40" s="20"/>
      <c r="I40" s="20"/>
    </row>
    <row r="41" spans="1:116" s="20" customFormat="1" ht="15" customHeight="1">
      <c r="A41" s="20" t="str">
        <f>HYPERLINK("http://ezproxy.apus.edu/login?url=http://search.ebscohost.com/login.aspx?authtype=ip,uid&amp;profile=nrc","Nursing Reference Center")</f>
        <v>Nursing Reference Center</v>
      </c>
      <c r="B41" s="20" t="s">
        <v>40</v>
      </c>
      <c r="C41" s="20">
        <v>3</v>
      </c>
      <c r="D41" s="21" t="s">
        <v>68</v>
      </c>
      <c r="E41" s="20" t="s">
        <v>16</v>
      </c>
      <c r="F41" s="20" t="s">
        <v>20</v>
      </c>
      <c r="G41" s="20" t="s">
        <v>18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</row>
    <row r="42" spans="1:116" s="20" customFormat="1" ht="15" customHeight="1">
      <c r="A42" s="20" t="str">
        <f>HYPERLINK("http://ezproxy.apus.edu/login?url=http://www.sbrnet.com/","Sport Business Research Network")</f>
        <v>Sport Business Research Network</v>
      </c>
      <c r="B42" s="20" t="s">
        <v>49</v>
      </c>
      <c r="C42" s="20">
        <v>3</v>
      </c>
      <c r="D42" s="21" t="s">
        <v>68</v>
      </c>
      <c r="E42" s="20" t="s">
        <v>10</v>
      </c>
      <c r="F42" s="20" t="s">
        <v>65</v>
      </c>
      <c r="G42" s="20" t="s">
        <v>18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</row>
    <row r="43" spans="1:116" s="20" customFormat="1" ht="15" customHeight="1">
      <c r="A43" s="18" t="str">
        <f>HYPERLINK("http://ezproxy.apus.edu/login?url=http://ezproxy.apus.edu/login/pdc","POIESIS: Philosophy Online Serials")</f>
        <v>POIESIS: Philosophy Online Serials</v>
      </c>
      <c r="B43" s="18" t="s">
        <v>0</v>
      </c>
      <c r="C43" s="20">
        <v>3</v>
      </c>
      <c r="D43" s="21" t="s">
        <v>68</v>
      </c>
      <c r="E43" s="20" t="s">
        <v>32</v>
      </c>
      <c r="F43" s="20" t="s">
        <v>18</v>
      </c>
      <c r="G43" s="20" t="s">
        <v>18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</row>
    <row r="44" spans="1:116" s="20" customFormat="1" ht="15" customHeight="1">
      <c r="A44" s="20" t="str">
        <f>HYPERLINK("http://ezproxy.apus.edu/login?url=http://www.columbiagrangers.org/grangers/","Granger's Poetry")</f>
        <v>Granger's Poetry</v>
      </c>
      <c r="B44" s="20" t="s">
        <v>69</v>
      </c>
      <c r="C44" s="20">
        <v>3</v>
      </c>
      <c r="D44" s="21" t="s">
        <v>68</v>
      </c>
      <c r="E44" s="20" t="s">
        <v>43</v>
      </c>
      <c r="F44" s="20" t="s">
        <v>18</v>
      </c>
      <c r="G44" s="20" t="s">
        <v>18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</row>
    <row r="45" spans="1:116" s="20" customFormat="1" ht="15" customHeight="1">
      <c r="A45" s="27"/>
      <c r="B45" s="28"/>
      <c r="C45" s="29"/>
      <c r="D45" s="21"/>
      <c r="E45" s="30"/>
      <c r="F45" s="30" t="s">
        <v>18</v>
      </c>
      <c r="G45" s="28"/>
      <c r="H45" s="31"/>
      <c r="I45" s="31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</row>
    <row r="46" spans="1:116" s="20" customFormat="1" ht="15" customHeight="1">
      <c r="A46" s="32"/>
      <c r="D46" s="24"/>
      <c r="E46" s="19"/>
      <c r="F46" s="19"/>
      <c r="I46" s="24"/>
      <c r="J46" s="18"/>
      <c r="K46" s="24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</row>
    <row r="47" spans="1:116" s="20" customFormat="1" ht="15" customHeight="1">
      <c r="A47" s="32"/>
      <c r="D47" s="24"/>
      <c r="E47" s="19"/>
      <c r="F47" s="19"/>
      <c r="I47" s="24"/>
      <c r="J47" s="18"/>
      <c r="K47" s="24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</row>
    <row r="48" spans="1:116" s="20" customFormat="1" ht="15" customHeight="1">
      <c r="A48" s="32"/>
      <c r="D48" s="24"/>
      <c r="E48" s="19"/>
      <c r="F48" s="19"/>
      <c r="I48" s="24"/>
      <c r="J48" s="18"/>
      <c r="K48" s="24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</row>
  </sheetData>
  <sheetProtection/>
  <hyperlinks>
    <hyperlink ref="E24"/>
  </hyperlinks>
  <printOptions/>
  <pageMargins left="0.75" right="0.75" top="1" bottom="1" header="0.5" footer="0.5"/>
  <pageSetup horizontalDpi="300" verticalDpi="3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6" width="9.14062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6" width="9.14062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ASmith</cp:lastModifiedBy>
  <dcterms:created xsi:type="dcterms:W3CDTF">2011-09-07T10:39:46Z</dcterms:created>
  <dcterms:modified xsi:type="dcterms:W3CDTF">2011-09-11T20:34:31Z</dcterms:modified>
  <cp:category/>
  <cp:version/>
  <cp:contentType/>
  <cp:contentStatus/>
</cp:coreProperties>
</file>